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980" yWindow="1980" windowWidth="24880" windowHeight="20080" tabRatio="500"/>
  </bookViews>
  <sheets>
    <sheet name="Afrit af Blað1" sheetId="2" r:id="rId1"/>
  </sheets>
  <definedNames>
    <definedName name="_xlnm._FilterDatabase" localSheetId="0" hidden="1">'Afrit af Blað1'!$A$3:$K$32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2" l="1"/>
  <c r="K21" i="2"/>
  <c r="K22" i="2"/>
  <c r="K2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4" i="2"/>
  <c r="K25" i="2"/>
  <c r="K26" i="2"/>
  <c r="K27" i="2"/>
  <c r="K28" i="2"/>
  <c r="K29" i="2"/>
  <c r="K30" i="2"/>
  <c r="K31" i="2"/>
  <c r="K32" i="2"/>
  <c r="G44" i="2"/>
  <c r="F20" i="2"/>
  <c r="F21" i="2"/>
  <c r="F22" i="2"/>
  <c r="F2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4" i="2"/>
  <c r="F25" i="2"/>
  <c r="F26" i="2"/>
  <c r="F27" i="2"/>
  <c r="F28" i="2"/>
  <c r="F29" i="2"/>
  <c r="F30" i="2"/>
  <c r="C31" i="2"/>
  <c r="F31" i="2"/>
  <c r="C32" i="2"/>
  <c r="F32" i="2"/>
  <c r="F44" i="2"/>
  <c r="G43" i="2"/>
  <c r="F43" i="2"/>
  <c r="G42" i="2"/>
  <c r="F42" i="2"/>
  <c r="E28" i="2"/>
  <c r="E29" i="2"/>
  <c r="E30" i="2"/>
  <c r="E3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</calcChain>
</file>

<file path=xl/sharedStrings.xml><?xml version="1.0" encoding="utf-8"?>
<sst xmlns="http://schemas.openxmlformats.org/spreadsheetml/2006/main" count="109" uniqueCount="25">
  <si>
    <t>Þjóðaratkvæði</t>
  </si>
  <si>
    <t>Sæti í Eurovision</t>
  </si>
  <si>
    <t>Fjöldi þátttakenda</t>
  </si>
  <si>
    <t>Miðað við miðju</t>
  </si>
  <si>
    <t>% árangur</t>
  </si>
  <si>
    <t>Undanriðlar</t>
  </si>
  <si>
    <t>Valaðferð</t>
  </si>
  <si>
    <t>Stig</t>
  </si>
  <si>
    <t>Fjöldi kjós - ÍS</t>
  </si>
  <si>
    <t>Stig / kjós</t>
  </si>
  <si>
    <t>Nei</t>
  </si>
  <si>
    <t>Dóm</t>
  </si>
  <si>
    <t>Valið</t>
  </si>
  <si>
    <t>Já</t>
  </si>
  <si>
    <t>Síma</t>
  </si>
  <si>
    <t>Síma/Dóm</t>
  </si>
  <si>
    <t>Meðaltal</t>
  </si>
  <si>
    <t>Meðaltal - Nei</t>
  </si>
  <si>
    <t>Meðaltal - Já</t>
  </si>
  <si>
    <t>Meðaltal - Dóm</t>
  </si>
  <si>
    <t>Meðaltal - Val</t>
  </si>
  <si>
    <t>Meðaltal - Síma</t>
  </si>
  <si>
    <t>Meðaltal - S/D</t>
  </si>
  <si>
    <t>Meðaltal undanriðlar - Nei</t>
  </si>
  <si>
    <t>Meðaltal undanriðlar - Já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</si>
</sst>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1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abSelected="1" workbookViewId="0">
      <selection activeCell="G7" sqref="G7"/>
    </sheetView>
  </sheetViews>
  <sheetFormatPr baseColWidth="10" defaultColWidth="14.5" defaultRowHeight="15.75" customHeight="1" x14ac:dyDescent="0"/>
  <cols>
    <col min="1" max="1" width="7.5" customWidth="1"/>
    <col min="2" max="2" width="10.5" customWidth="1"/>
    <col min="3" max="3" width="7.5" customWidth="1"/>
    <col min="4" max="4" width="23.1640625" customWidth="1"/>
    <col min="11" max="11" width="9.1640625" customWidth="1"/>
  </cols>
  <sheetData>
    <row r="3" spans="1:11" ht="15.7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15.75" customHeight="1">
      <c r="A4" s="1">
        <v>1986</v>
      </c>
      <c r="B4" s="1" t="s">
        <v>10</v>
      </c>
      <c r="C4" s="1">
        <v>16</v>
      </c>
      <c r="D4" s="1">
        <v>20</v>
      </c>
      <c r="E4">
        <f t="shared" ref="E4:E32" si="0">C4-(D4/2)</f>
        <v>6</v>
      </c>
      <c r="F4" s="2">
        <f t="shared" ref="F4:F32" si="1">((D4-C4)/D4)</f>
        <v>0.2</v>
      </c>
      <c r="G4" s="1" t="s">
        <v>10</v>
      </c>
      <c r="H4" s="1" t="s">
        <v>11</v>
      </c>
      <c r="I4" s="1">
        <v>19</v>
      </c>
      <c r="J4" s="1">
        <v>19</v>
      </c>
      <c r="K4" s="3">
        <f t="shared" ref="K4:K32" si="2">I4/J4</f>
        <v>1</v>
      </c>
    </row>
    <row r="5" spans="1:11" ht="15.75" customHeight="1">
      <c r="A5" s="1">
        <v>1987</v>
      </c>
      <c r="B5" s="1" t="s">
        <v>10</v>
      </c>
      <c r="C5" s="1">
        <v>16</v>
      </c>
      <c r="D5" s="1">
        <v>22</v>
      </c>
      <c r="E5">
        <f t="shared" si="0"/>
        <v>5</v>
      </c>
      <c r="F5" s="2">
        <f t="shared" si="1"/>
        <v>0.27272727272727271</v>
      </c>
      <c r="G5" s="1" t="s">
        <v>10</v>
      </c>
      <c r="H5" s="1" t="s">
        <v>11</v>
      </c>
      <c r="I5" s="1">
        <v>28</v>
      </c>
      <c r="J5" s="1">
        <v>21</v>
      </c>
      <c r="K5" s="3">
        <f t="shared" si="2"/>
        <v>1.3333333333333333</v>
      </c>
    </row>
    <row r="6" spans="1:11" ht="15.75" customHeight="1">
      <c r="A6" s="1">
        <v>1988</v>
      </c>
      <c r="B6" s="1" t="s">
        <v>10</v>
      </c>
      <c r="C6" s="1">
        <v>16</v>
      </c>
      <c r="D6" s="1">
        <v>21</v>
      </c>
      <c r="E6">
        <f t="shared" si="0"/>
        <v>5.5</v>
      </c>
      <c r="F6" s="2">
        <f t="shared" si="1"/>
        <v>0.23809523809523808</v>
      </c>
      <c r="G6" s="1" t="s">
        <v>10</v>
      </c>
      <c r="H6" s="1" t="s">
        <v>11</v>
      </c>
      <c r="I6" s="1">
        <v>20</v>
      </c>
      <c r="J6" s="1">
        <v>20</v>
      </c>
      <c r="K6" s="3">
        <f t="shared" si="2"/>
        <v>1</v>
      </c>
    </row>
    <row r="7" spans="1:11" ht="15.75" customHeight="1">
      <c r="A7" s="1">
        <v>1989</v>
      </c>
      <c r="B7" s="1" t="s">
        <v>10</v>
      </c>
      <c r="C7" s="1">
        <v>22</v>
      </c>
      <c r="D7" s="1">
        <v>22</v>
      </c>
      <c r="E7">
        <f t="shared" si="0"/>
        <v>11</v>
      </c>
      <c r="F7" s="2">
        <f t="shared" si="1"/>
        <v>0</v>
      </c>
      <c r="G7" s="1" t="s">
        <v>10</v>
      </c>
      <c r="H7" s="1" t="s">
        <v>11</v>
      </c>
      <c r="I7" s="1">
        <v>0</v>
      </c>
      <c r="J7" s="1">
        <v>21</v>
      </c>
      <c r="K7" s="3">
        <f t="shared" si="2"/>
        <v>0</v>
      </c>
    </row>
    <row r="8" spans="1:11" ht="15.75" customHeight="1">
      <c r="A8" s="1">
        <v>1990</v>
      </c>
      <c r="B8" s="1" t="s">
        <v>10</v>
      </c>
      <c r="C8" s="1">
        <v>4</v>
      </c>
      <c r="D8" s="1">
        <v>22</v>
      </c>
      <c r="E8">
        <f t="shared" si="0"/>
        <v>-7</v>
      </c>
      <c r="F8" s="2">
        <f t="shared" si="1"/>
        <v>0.81818181818181823</v>
      </c>
      <c r="G8" s="1" t="s">
        <v>10</v>
      </c>
      <c r="H8" s="1" t="s">
        <v>11</v>
      </c>
      <c r="I8" s="1">
        <v>124</v>
      </c>
      <c r="J8" s="1">
        <v>20</v>
      </c>
      <c r="K8" s="3">
        <f t="shared" si="2"/>
        <v>6.2</v>
      </c>
    </row>
    <row r="9" spans="1:11" ht="15.75" customHeight="1">
      <c r="A9" s="1">
        <v>1991</v>
      </c>
      <c r="B9" s="1" t="s">
        <v>10</v>
      </c>
      <c r="C9" s="1">
        <v>15</v>
      </c>
      <c r="D9" s="1">
        <v>22</v>
      </c>
      <c r="E9">
        <f t="shared" si="0"/>
        <v>4</v>
      </c>
      <c r="F9" s="2">
        <f t="shared" si="1"/>
        <v>0.31818181818181818</v>
      </c>
      <c r="G9" s="1" t="s">
        <v>10</v>
      </c>
      <c r="H9" s="1" t="s">
        <v>11</v>
      </c>
      <c r="I9" s="1">
        <v>26</v>
      </c>
      <c r="J9" s="1">
        <v>21</v>
      </c>
      <c r="K9" s="3">
        <f t="shared" si="2"/>
        <v>1.2380952380952381</v>
      </c>
    </row>
    <row r="10" spans="1:11" ht="15.75" customHeight="1">
      <c r="A10" s="1">
        <v>1992</v>
      </c>
      <c r="B10" s="1" t="s">
        <v>10</v>
      </c>
      <c r="C10" s="1">
        <v>7</v>
      </c>
      <c r="D10" s="1">
        <v>23</v>
      </c>
      <c r="E10">
        <f t="shared" si="0"/>
        <v>-4.5</v>
      </c>
      <c r="F10" s="2">
        <f t="shared" si="1"/>
        <v>0.69565217391304346</v>
      </c>
      <c r="G10" s="1" t="s">
        <v>10</v>
      </c>
      <c r="H10" s="1" t="s">
        <v>11</v>
      </c>
      <c r="I10" s="1">
        <v>80</v>
      </c>
      <c r="J10" s="1">
        <v>22</v>
      </c>
      <c r="K10" s="3">
        <f t="shared" si="2"/>
        <v>3.6363636363636362</v>
      </c>
    </row>
    <row r="11" spans="1:11" ht="15.75" customHeight="1">
      <c r="A11" s="1">
        <v>1993</v>
      </c>
      <c r="B11" s="1" t="s">
        <v>10</v>
      </c>
      <c r="C11" s="1">
        <v>13</v>
      </c>
      <c r="D11" s="1">
        <v>25</v>
      </c>
      <c r="E11">
        <f t="shared" si="0"/>
        <v>0.5</v>
      </c>
      <c r="F11" s="2">
        <f t="shared" si="1"/>
        <v>0.48</v>
      </c>
      <c r="G11" s="1" t="s">
        <v>10</v>
      </c>
      <c r="H11" s="1" t="s">
        <v>11</v>
      </c>
      <c r="I11" s="1">
        <v>42</v>
      </c>
      <c r="J11" s="1">
        <v>24</v>
      </c>
      <c r="K11" s="3">
        <f t="shared" si="2"/>
        <v>1.75</v>
      </c>
    </row>
    <row r="12" spans="1:11" ht="15.75" customHeight="1">
      <c r="A12" s="1">
        <v>1994</v>
      </c>
      <c r="B12" s="1" t="s">
        <v>10</v>
      </c>
      <c r="C12" s="1">
        <v>12</v>
      </c>
      <c r="D12" s="1">
        <v>25</v>
      </c>
      <c r="E12">
        <f t="shared" si="0"/>
        <v>-0.5</v>
      </c>
      <c r="F12" s="2">
        <f t="shared" si="1"/>
        <v>0.52</v>
      </c>
      <c r="G12" s="1" t="s">
        <v>10</v>
      </c>
      <c r="H12" s="1" t="s">
        <v>11</v>
      </c>
      <c r="I12" s="1">
        <v>49</v>
      </c>
      <c r="J12" s="1">
        <v>24</v>
      </c>
      <c r="K12" s="3">
        <f t="shared" si="2"/>
        <v>2.0416666666666665</v>
      </c>
    </row>
    <row r="13" spans="1:11" ht="15.75" customHeight="1">
      <c r="A13" s="1">
        <v>1995</v>
      </c>
      <c r="B13" s="1" t="s">
        <v>10</v>
      </c>
      <c r="C13" s="1">
        <v>15</v>
      </c>
      <c r="D13" s="1">
        <v>23</v>
      </c>
      <c r="E13">
        <f t="shared" si="0"/>
        <v>3.5</v>
      </c>
      <c r="F13" s="2">
        <f t="shared" si="1"/>
        <v>0.34782608695652173</v>
      </c>
      <c r="G13" s="1" t="s">
        <v>10</v>
      </c>
      <c r="H13" s="1" t="s">
        <v>12</v>
      </c>
      <c r="I13" s="1">
        <v>31</v>
      </c>
      <c r="J13" s="1">
        <v>22</v>
      </c>
      <c r="K13" s="3">
        <f t="shared" si="2"/>
        <v>1.4090909090909092</v>
      </c>
    </row>
    <row r="14" spans="1:11" ht="15.75" customHeight="1">
      <c r="A14" s="1">
        <v>1996</v>
      </c>
      <c r="B14" s="1" t="s">
        <v>10</v>
      </c>
      <c r="C14" s="1">
        <v>13</v>
      </c>
      <c r="D14" s="1">
        <v>23</v>
      </c>
      <c r="E14">
        <f t="shared" si="0"/>
        <v>1.5</v>
      </c>
      <c r="F14" s="2">
        <f t="shared" si="1"/>
        <v>0.43478260869565216</v>
      </c>
      <c r="G14" s="1" t="s">
        <v>10</v>
      </c>
      <c r="H14" s="1" t="s">
        <v>12</v>
      </c>
      <c r="I14" s="1">
        <v>51</v>
      </c>
      <c r="J14" s="1">
        <v>23</v>
      </c>
      <c r="K14" s="3">
        <f t="shared" si="2"/>
        <v>2.2173913043478262</v>
      </c>
    </row>
    <row r="15" spans="1:11" ht="15.75" customHeight="1">
      <c r="A15" s="1">
        <v>1997</v>
      </c>
      <c r="B15" s="1" t="s">
        <v>10</v>
      </c>
      <c r="C15" s="1">
        <v>20</v>
      </c>
      <c r="D15" s="1">
        <v>25</v>
      </c>
      <c r="E15">
        <f t="shared" si="0"/>
        <v>7.5</v>
      </c>
      <c r="F15" s="2">
        <f t="shared" si="1"/>
        <v>0.2</v>
      </c>
      <c r="G15" s="1" t="s">
        <v>10</v>
      </c>
      <c r="H15" s="1" t="s">
        <v>12</v>
      </c>
      <c r="I15" s="1">
        <v>18</v>
      </c>
      <c r="J15" s="1">
        <v>23</v>
      </c>
      <c r="K15" s="3">
        <f t="shared" si="2"/>
        <v>0.78260869565217395</v>
      </c>
    </row>
    <row r="16" spans="1:11" ht="15.75" customHeight="1">
      <c r="A16" s="1">
        <v>1999</v>
      </c>
      <c r="B16" s="1" t="s">
        <v>10</v>
      </c>
      <c r="C16" s="1">
        <v>2</v>
      </c>
      <c r="D16" s="1">
        <v>23</v>
      </c>
      <c r="E16">
        <f t="shared" si="0"/>
        <v>-9.5</v>
      </c>
      <c r="F16" s="2">
        <f t="shared" si="1"/>
        <v>0.91304347826086951</v>
      </c>
      <c r="G16" s="1" t="s">
        <v>10</v>
      </c>
      <c r="H16" s="1" t="s">
        <v>12</v>
      </c>
      <c r="I16" s="1">
        <v>146</v>
      </c>
      <c r="J16" s="1">
        <v>22</v>
      </c>
      <c r="K16" s="3">
        <f t="shared" si="2"/>
        <v>6.6363636363636367</v>
      </c>
    </row>
    <row r="17" spans="1:11" ht="15.75" customHeight="1">
      <c r="A17" s="1">
        <v>2000</v>
      </c>
      <c r="B17" s="1" t="s">
        <v>13</v>
      </c>
      <c r="C17" s="1">
        <v>12</v>
      </c>
      <c r="D17" s="1">
        <v>24</v>
      </c>
      <c r="E17">
        <f t="shared" si="0"/>
        <v>0</v>
      </c>
      <c r="F17" s="2">
        <f t="shared" si="1"/>
        <v>0.5</v>
      </c>
      <c r="G17" s="1" t="s">
        <v>10</v>
      </c>
      <c r="H17" s="1" t="s">
        <v>14</v>
      </c>
      <c r="I17" s="1">
        <v>45</v>
      </c>
      <c r="J17" s="1">
        <v>23</v>
      </c>
      <c r="K17" s="3">
        <f t="shared" si="2"/>
        <v>1.9565217391304348</v>
      </c>
    </row>
    <row r="18" spans="1:11" ht="15.75" customHeight="1">
      <c r="A18" s="1">
        <v>2001</v>
      </c>
      <c r="B18" s="1" t="s">
        <v>13</v>
      </c>
      <c r="C18" s="1">
        <v>22</v>
      </c>
      <c r="D18" s="1">
        <v>23</v>
      </c>
      <c r="E18">
        <f t="shared" si="0"/>
        <v>10.5</v>
      </c>
      <c r="F18" s="2">
        <f t="shared" si="1"/>
        <v>4.3478260869565216E-2</v>
      </c>
      <c r="G18" s="1" t="s">
        <v>10</v>
      </c>
      <c r="H18" s="1" t="s">
        <v>14</v>
      </c>
      <c r="I18" s="1">
        <v>3</v>
      </c>
      <c r="J18" s="1">
        <v>22</v>
      </c>
      <c r="K18" s="3">
        <f t="shared" si="2"/>
        <v>0.13636363636363635</v>
      </c>
    </row>
    <row r="19" spans="1:11" ht="15.75" customHeight="1">
      <c r="A19" s="1">
        <v>2003</v>
      </c>
      <c r="B19" s="1" t="s">
        <v>13</v>
      </c>
      <c r="C19" s="1">
        <v>8</v>
      </c>
      <c r="D19" s="1">
        <v>26</v>
      </c>
      <c r="E19">
        <f t="shared" si="0"/>
        <v>-5</v>
      </c>
      <c r="F19" s="2">
        <f t="shared" si="1"/>
        <v>0.69230769230769229</v>
      </c>
      <c r="G19" s="1" t="s">
        <v>10</v>
      </c>
      <c r="H19" s="1" t="s">
        <v>14</v>
      </c>
      <c r="I19" s="1">
        <v>81</v>
      </c>
      <c r="J19" s="1">
        <v>25</v>
      </c>
      <c r="K19" s="3">
        <f t="shared" si="2"/>
        <v>3.24</v>
      </c>
    </row>
    <row r="20" spans="1:11" ht="15.75" customHeight="1">
      <c r="A20" s="1">
        <v>2004</v>
      </c>
      <c r="B20" s="1" t="s">
        <v>10</v>
      </c>
      <c r="C20" s="1">
        <v>19</v>
      </c>
      <c r="D20" s="1">
        <v>36</v>
      </c>
      <c r="E20">
        <f t="shared" si="0"/>
        <v>1</v>
      </c>
      <c r="F20" s="2">
        <f t="shared" si="1"/>
        <v>0.47222222222222221</v>
      </c>
      <c r="G20" s="1" t="s">
        <v>13</v>
      </c>
      <c r="H20" s="1" t="s">
        <v>11</v>
      </c>
      <c r="I20" s="1">
        <v>16</v>
      </c>
      <c r="J20" s="1">
        <v>23</v>
      </c>
      <c r="K20" s="3">
        <f t="shared" si="2"/>
        <v>0.69565217391304346</v>
      </c>
    </row>
    <row r="21" spans="1:11" ht="15.75" customHeight="1">
      <c r="A21" s="1">
        <v>2005</v>
      </c>
      <c r="B21" s="1" t="s">
        <v>10</v>
      </c>
      <c r="C21" s="1">
        <v>16</v>
      </c>
      <c r="D21" s="1">
        <v>39</v>
      </c>
      <c r="E21">
        <f t="shared" si="0"/>
        <v>-3.5</v>
      </c>
      <c r="F21" s="2">
        <f t="shared" si="1"/>
        <v>0.58974358974358976</v>
      </c>
      <c r="G21" s="1" t="s">
        <v>13</v>
      </c>
      <c r="H21" s="1" t="s">
        <v>12</v>
      </c>
      <c r="I21" s="1">
        <v>52</v>
      </c>
      <c r="J21" s="1">
        <v>38</v>
      </c>
      <c r="K21" s="3">
        <f t="shared" si="2"/>
        <v>1.368421052631579</v>
      </c>
    </row>
    <row r="22" spans="1:11" ht="15.75" customHeight="1">
      <c r="A22" s="1">
        <v>2006</v>
      </c>
      <c r="B22" s="1" t="s">
        <v>13</v>
      </c>
      <c r="C22" s="1">
        <v>27</v>
      </c>
      <c r="D22" s="1">
        <v>38</v>
      </c>
      <c r="E22">
        <f t="shared" si="0"/>
        <v>8</v>
      </c>
      <c r="F22" s="2">
        <f t="shared" si="1"/>
        <v>0.28947368421052633</v>
      </c>
      <c r="G22" s="1" t="s">
        <v>13</v>
      </c>
      <c r="H22" s="1" t="s">
        <v>14</v>
      </c>
      <c r="I22" s="1">
        <v>62</v>
      </c>
      <c r="J22" s="1">
        <v>37</v>
      </c>
      <c r="K22" s="3">
        <f t="shared" si="2"/>
        <v>1.6756756756756757</v>
      </c>
    </row>
    <row r="23" spans="1:11" ht="15.75" customHeight="1">
      <c r="A23" s="1">
        <v>2007</v>
      </c>
      <c r="B23" s="1" t="s">
        <v>13</v>
      </c>
      <c r="C23" s="1">
        <v>27</v>
      </c>
      <c r="D23" s="1">
        <v>42</v>
      </c>
      <c r="E23">
        <f t="shared" si="0"/>
        <v>6</v>
      </c>
      <c r="F23" s="2">
        <f t="shared" si="1"/>
        <v>0.35714285714285715</v>
      </c>
      <c r="G23" s="1" t="s">
        <v>13</v>
      </c>
      <c r="H23" s="1" t="s">
        <v>14</v>
      </c>
      <c r="I23" s="1">
        <v>77</v>
      </c>
      <c r="J23" s="1">
        <v>41</v>
      </c>
      <c r="K23" s="3">
        <f t="shared" si="2"/>
        <v>1.8780487804878048</v>
      </c>
    </row>
    <row r="24" spans="1:11" ht="15.75" customHeight="1">
      <c r="A24" s="1">
        <v>2008</v>
      </c>
      <c r="B24" s="1" t="s">
        <v>13</v>
      </c>
      <c r="C24" s="1">
        <v>14</v>
      </c>
      <c r="D24" s="1">
        <v>43</v>
      </c>
      <c r="E24">
        <f t="shared" si="0"/>
        <v>-7.5</v>
      </c>
      <c r="F24" s="2">
        <f t="shared" si="1"/>
        <v>0.67441860465116277</v>
      </c>
      <c r="G24" s="1" t="s">
        <v>13</v>
      </c>
      <c r="H24" s="1" t="s">
        <v>14</v>
      </c>
      <c r="I24" s="1">
        <v>64</v>
      </c>
      <c r="J24" s="1">
        <v>42</v>
      </c>
      <c r="K24" s="3">
        <f t="shared" si="2"/>
        <v>1.5238095238095237</v>
      </c>
    </row>
    <row r="25" spans="1:11" ht="15.75" customHeight="1">
      <c r="A25" s="1">
        <v>2009</v>
      </c>
      <c r="B25" s="1" t="s">
        <v>13</v>
      </c>
      <c r="C25" s="1">
        <v>2</v>
      </c>
      <c r="D25" s="1">
        <v>42</v>
      </c>
      <c r="E25">
        <f t="shared" si="0"/>
        <v>-19</v>
      </c>
      <c r="F25" s="2">
        <f t="shared" si="1"/>
        <v>0.95238095238095233</v>
      </c>
      <c r="G25" s="1" t="s">
        <v>13</v>
      </c>
      <c r="H25" s="1" t="s">
        <v>14</v>
      </c>
      <c r="I25" s="1">
        <v>218</v>
      </c>
      <c r="J25" s="1">
        <v>41</v>
      </c>
      <c r="K25" s="3">
        <f t="shared" si="2"/>
        <v>5.3170731707317076</v>
      </c>
    </row>
    <row r="26" spans="1:11" ht="15.75" customHeight="1">
      <c r="A26" s="1">
        <v>2010</v>
      </c>
      <c r="B26" s="1" t="s">
        <v>13</v>
      </c>
      <c r="C26" s="1">
        <v>19</v>
      </c>
      <c r="D26" s="1">
        <v>39</v>
      </c>
      <c r="E26">
        <f t="shared" si="0"/>
        <v>-0.5</v>
      </c>
      <c r="F26" s="2">
        <f t="shared" si="1"/>
        <v>0.51282051282051277</v>
      </c>
      <c r="G26" s="1" t="s">
        <v>13</v>
      </c>
      <c r="H26" s="1" t="s">
        <v>14</v>
      </c>
      <c r="I26" s="1">
        <v>41</v>
      </c>
      <c r="J26" s="1">
        <v>38</v>
      </c>
      <c r="K26" s="3">
        <f t="shared" si="2"/>
        <v>1.0789473684210527</v>
      </c>
    </row>
    <row r="27" spans="1:11" ht="15.75" customHeight="1">
      <c r="A27" s="1">
        <v>2011</v>
      </c>
      <c r="B27" s="1" t="s">
        <v>13</v>
      </c>
      <c r="C27" s="1">
        <v>20</v>
      </c>
      <c r="D27" s="1">
        <v>43</v>
      </c>
      <c r="E27">
        <f t="shared" si="0"/>
        <v>-1.5</v>
      </c>
      <c r="F27" s="2">
        <f t="shared" si="1"/>
        <v>0.53488372093023251</v>
      </c>
      <c r="G27" s="1" t="s">
        <v>13</v>
      </c>
      <c r="H27" s="1" t="s">
        <v>14</v>
      </c>
      <c r="I27" s="1">
        <v>61</v>
      </c>
      <c r="J27" s="1">
        <v>42</v>
      </c>
      <c r="K27" s="3">
        <f t="shared" si="2"/>
        <v>1.4523809523809523</v>
      </c>
    </row>
    <row r="28" spans="1:11" ht="15.75" customHeight="1">
      <c r="A28" s="1">
        <v>2012</v>
      </c>
      <c r="B28" s="1" t="s">
        <v>13</v>
      </c>
      <c r="C28" s="1">
        <v>20</v>
      </c>
      <c r="D28" s="1">
        <v>42</v>
      </c>
      <c r="E28">
        <f t="shared" si="0"/>
        <v>-1</v>
      </c>
      <c r="F28" s="2">
        <f t="shared" si="1"/>
        <v>0.52380952380952384</v>
      </c>
      <c r="G28" s="1" t="s">
        <v>13</v>
      </c>
      <c r="H28" s="1" t="s">
        <v>15</v>
      </c>
      <c r="I28" s="1">
        <v>46</v>
      </c>
      <c r="J28" s="1">
        <v>41</v>
      </c>
      <c r="K28" s="3">
        <f t="shared" si="2"/>
        <v>1.1219512195121952</v>
      </c>
    </row>
    <row r="29" spans="1:11" ht="15.75" customHeight="1">
      <c r="A29" s="1">
        <v>2013</v>
      </c>
      <c r="B29" s="1" t="s">
        <v>13</v>
      </c>
      <c r="C29" s="1">
        <v>17</v>
      </c>
      <c r="D29" s="1">
        <v>39</v>
      </c>
      <c r="E29">
        <f t="shared" si="0"/>
        <v>-2.5</v>
      </c>
      <c r="F29" s="2">
        <f t="shared" si="1"/>
        <v>0.5641025641025641</v>
      </c>
      <c r="G29" s="1" t="s">
        <v>13</v>
      </c>
      <c r="H29" s="1" t="s">
        <v>15</v>
      </c>
      <c r="I29" s="1">
        <v>47</v>
      </c>
      <c r="J29" s="1">
        <v>38</v>
      </c>
      <c r="K29" s="3">
        <f t="shared" si="2"/>
        <v>1.236842105263158</v>
      </c>
    </row>
    <row r="30" spans="1:11" ht="15.75" customHeight="1">
      <c r="A30" s="1">
        <v>2014</v>
      </c>
      <c r="B30" s="1" t="s">
        <v>13</v>
      </c>
      <c r="C30" s="1">
        <v>15</v>
      </c>
      <c r="D30" s="1">
        <v>37</v>
      </c>
      <c r="E30">
        <f t="shared" si="0"/>
        <v>-3.5</v>
      </c>
      <c r="F30" s="2">
        <f t="shared" si="1"/>
        <v>0.59459459459459463</v>
      </c>
      <c r="G30" s="1" t="s">
        <v>13</v>
      </c>
      <c r="H30" s="1" t="s">
        <v>15</v>
      </c>
      <c r="I30" s="1">
        <v>58</v>
      </c>
      <c r="J30" s="1">
        <v>36</v>
      </c>
      <c r="K30" s="3">
        <f t="shared" si="2"/>
        <v>1.6111111111111112</v>
      </c>
    </row>
    <row r="31" spans="1:11" ht="15.75" customHeight="1">
      <c r="A31" s="1">
        <v>2015</v>
      </c>
      <c r="B31" s="1" t="s">
        <v>13</v>
      </c>
      <c r="C31" s="1">
        <f>SUM(27+5)</f>
        <v>32</v>
      </c>
      <c r="D31" s="1">
        <v>40</v>
      </c>
      <c r="E31">
        <f t="shared" si="0"/>
        <v>12</v>
      </c>
      <c r="F31" s="2">
        <f t="shared" si="1"/>
        <v>0.2</v>
      </c>
      <c r="G31" s="1" t="s">
        <v>13</v>
      </c>
      <c r="H31" s="1" t="s">
        <v>15</v>
      </c>
      <c r="I31" s="1">
        <v>14</v>
      </c>
      <c r="J31" s="1">
        <v>39</v>
      </c>
      <c r="K31" s="3">
        <f t="shared" si="2"/>
        <v>0.35897435897435898</v>
      </c>
    </row>
    <row r="32" spans="1:11" ht="15.75" customHeight="1">
      <c r="A32" s="1">
        <v>2016</v>
      </c>
      <c r="B32" s="1" t="s">
        <v>13</v>
      </c>
      <c r="C32" s="1">
        <f>SUM(26+4)</f>
        <v>30</v>
      </c>
      <c r="D32" s="1">
        <v>42</v>
      </c>
      <c r="E32">
        <f t="shared" si="0"/>
        <v>9</v>
      </c>
      <c r="F32" s="2">
        <f t="shared" si="1"/>
        <v>0.2857142857142857</v>
      </c>
      <c r="G32" s="1" t="s">
        <v>13</v>
      </c>
      <c r="H32" s="1" t="s">
        <v>15</v>
      </c>
      <c r="I32" s="1">
        <v>51</v>
      </c>
      <c r="J32" s="1">
        <v>41</v>
      </c>
      <c r="K32" s="3">
        <f t="shared" si="2"/>
        <v>1.2439024390243902</v>
      </c>
    </row>
    <row r="35" spans="1:7" ht="15.75" customHeight="1">
      <c r="E35" s="1" t="s">
        <v>3</v>
      </c>
      <c r="F35" s="1" t="s">
        <v>4</v>
      </c>
      <c r="G35" s="1" t="s">
        <v>9</v>
      </c>
    </row>
    <row r="36" spans="1:7" ht="15.75" customHeight="1">
      <c r="D36" s="1" t="s">
        <v>16</v>
      </c>
      <c r="E36" s="3">
        <f t="shared" ref="E36:F36" si="3">AVERAGE(E4:E32)</f>
        <v>0.87931034482758619</v>
      </c>
      <c r="F36" s="2">
        <f t="shared" si="3"/>
        <v>0.45605460553491428</v>
      </c>
      <c r="G36" s="3">
        <f>AVERAGE(K4:K32)</f>
        <v>1.9013996112877263</v>
      </c>
    </row>
    <row r="37" spans="1:7" ht="15.75" customHeight="1">
      <c r="D37" s="1" t="s">
        <v>17</v>
      </c>
      <c r="E37" s="3">
        <f>AVERAGEIF(B4:B32, "Nei",E4:E32)</f>
        <v>1.3666666666666667</v>
      </c>
      <c r="F37" s="2">
        <f>AVERAGEIF(B4:B32, "Nei", F4:F32)</f>
        <v>0.43336375379853637</v>
      </c>
      <c r="G37" s="3">
        <f>AVERAGEIF(B$4:B$32, "Nei", K$4:K$32)</f>
        <v>2.0872657764305362</v>
      </c>
    </row>
    <row r="38" spans="1:7" ht="15.75" customHeight="1">
      <c r="B38" s="1"/>
      <c r="C38" s="4"/>
      <c r="D38" s="1" t="s">
        <v>18</v>
      </c>
      <c r="E38" s="3">
        <f>AVERAGEIF(B4:B32, "Já", E4:E32)</f>
        <v>0.35714285714285715</v>
      </c>
      <c r="F38" s="2">
        <f>AVERAGEIF(B4:B32, "Já", F4:F32)</f>
        <v>0.48036623239531923</v>
      </c>
      <c r="G38" s="3">
        <f>AVERAGEIF(B$4:B$32, "Já", K$4:K$32)</f>
        <v>1.702257291491857</v>
      </c>
    </row>
    <row r="39" spans="1:7" ht="15.75" customHeight="1">
      <c r="B39" s="1"/>
      <c r="D39" s="1" t="s">
        <v>19</v>
      </c>
      <c r="E39">
        <f>AVERAGEIF(H4:H32, "Dóm", E4:E32)</f>
        <v>2.1</v>
      </c>
      <c r="F39" s="2">
        <f>AVERAGEIF($H$4:$H$32, "Dóm", F$4:F$32)</f>
        <v>0.40150605433214126</v>
      </c>
      <c r="G39" s="3">
        <f>AVERAGEIF(H$4:H$32, "Dóm", K$4:K$32)</f>
        <v>1.889511104837192</v>
      </c>
    </row>
    <row r="40" spans="1:7" ht="15.75" customHeight="1">
      <c r="B40" s="1"/>
      <c r="D40" s="1" t="s">
        <v>20</v>
      </c>
      <c r="E40">
        <f>AVERAGEIF(H4:H32, "Valið", E4:E32)</f>
        <v>-0.1</v>
      </c>
      <c r="F40" s="2">
        <f>AVERAGEIF($H$4:$H$32, "Valið", F$4:F$32)</f>
        <v>0.49707915273132663</v>
      </c>
      <c r="G40" s="3">
        <f>AVERAGEIF(H$4:H$32, "Valið", K$4:K$32)</f>
        <v>2.4827751196172252</v>
      </c>
    </row>
    <row r="41" spans="1:7" ht="15.75" customHeight="1">
      <c r="B41" s="1"/>
      <c r="D41" s="1" t="s">
        <v>21</v>
      </c>
      <c r="E41" s="3">
        <f>AVERAGEIF(H4:H32, "Síma", E4:E32)</f>
        <v>-1</v>
      </c>
      <c r="F41" s="2">
        <f>AVERAGEIF($H$4:$H$32, "Síma", F$4:F$32)</f>
        <v>0.50632292059038908</v>
      </c>
      <c r="G41" s="3">
        <f>AVERAGEIF(H$4:H$32, "Síma", K$4:K$32)</f>
        <v>2.0287578718889763</v>
      </c>
    </row>
    <row r="42" spans="1:7" ht="15.75" customHeight="1">
      <c r="B42" s="1"/>
      <c r="C42" s="3"/>
      <c r="D42" s="1" t="s">
        <v>22</v>
      </c>
      <c r="E42">
        <f>AVERAGEIF($H$4:$H$32, "Síma/Dóm", E4:E32)</f>
        <v>2.8</v>
      </c>
      <c r="F42" s="2">
        <f>AVERAGEIF($H$4:$H$32, "Síma/Dóm", F$4:F$32)</f>
        <v>0.43364419364419371</v>
      </c>
      <c r="G42" s="3">
        <f>AVERAGEIF(H$4:H$32, "Síma/Dóm", K$4:K$32)</f>
        <v>1.1145562467770427</v>
      </c>
    </row>
    <row r="43" spans="1:7" ht="15.75" customHeight="1">
      <c r="B43" s="1"/>
      <c r="C43" s="3"/>
      <c r="D43" s="1" t="s">
        <v>23</v>
      </c>
      <c r="F43" s="2">
        <f>AVERAGEIF(G4:G32, "Nei", F$4:F$32)</f>
        <v>0.41714227801184323</v>
      </c>
      <c r="G43" s="5">
        <f>AVERAGEIF($G$4:$G$32,"Nei",$K$4:$K$32)</f>
        <v>2.1611124247129685</v>
      </c>
    </row>
    <row r="44" spans="1:7" ht="15.75" customHeight="1">
      <c r="D44" s="1" t="s">
        <v>24</v>
      </c>
      <c r="F44" s="2">
        <f>AVERAGEIF(G4:G32, "Já", F$4:F$32)</f>
        <v>0.50394670094792493</v>
      </c>
      <c r="G44" s="5">
        <f>AVERAGEIF($G$4:$G$32, "Já", $K$4:$K$32)</f>
        <v>1.5817530716874268</v>
      </c>
    </row>
    <row r="45" spans="1:7" ht="15.75" customHeight="1">
      <c r="A45" s="1"/>
      <c r="B45" s="1"/>
      <c r="C45" s="1"/>
      <c r="D45" s="1"/>
    </row>
    <row r="50" spans="4:5" ht="15.75" customHeight="1">
      <c r="E50" s="6"/>
    </row>
    <row r="51" spans="4:5" ht="15.75" customHeight="1">
      <c r="D51" s="1"/>
      <c r="E51" s="7"/>
    </row>
    <row r="52" spans="4:5" ht="15.75" customHeight="1">
      <c r="D52" s="1"/>
      <c r="E52" s="7"/>
    </row>
    <row r="53" spans="4:5" ht="15.75" customHeight="1">
      <c r="D53" s="1"/>
      <c r="E53" s="7"/>
    </row>
    <row r="54" spans="4:5" ht="15.75" customHeight="1">
      <c r="D54" s="1"/>
      <c r="E54" s="7"/>
    </row>
    <row r="55" spans="4:5" ht="15.75" customHeight="1">
      <c r="D55" s="1"/>
      <c r="E55" s="7"/>
    </row>
    <row r="56" spans="4:5" ht="15.75" customHeight="1">
      <c r="D56" s="1"/>
      <c r="E56" s="7"/>
    </row>
    <row r="57" spans="4:5" ht="15.75" customHeight="1">
      <c r="D57" s="1"/>
      <c r="E57" s="7"/>
    </row>
  </sheetData>
  <autoFilter ref="A3:K32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Afrit af Blað1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Birgir Þór Harðarson</cp:lastModifiedBy>
  <dcterms:modified xsi:type="dcterms:W3CDTF">2017-05-12T16:06:14Z</dcterms:modified>
</cp:coreProperties>
</file>